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<sst xmlns="http://schemas.openxmlformats.org/spreadsheetml/2006/main" count="44" uniqueCount="44">
  <si>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em R$</t>
  </si>
  <si>
    <t>RECEITA</t>
  </si>
  <si>
    <t>IMPOSTOS PRÓPRIOS (A)</t>
  </si>
  <si>
    <t>TRANSFERÊNCIAS DA UNIÃO - VALOR LÍQUIDO(C)</t>
  </si>
  <si>
    <t>Cota-parte do FPM - Valor Líquido</t>
  </si>
  <si>
    <t>Cota-parte do Imposto sobre a Propriedade Territorial Rural</t>
  </si>
  <si>
    <t>Transf. Financeira LC 87/96 - Valor Líquido</t>
  </si>
  <si>
    <t>TRANSFERÊNCIAS DO ESTADO- VALOR LÍQUIDO (B)</t>
  </si>
  <si>
    <t>Cota-parte do ICMS - Valor Líquido</t>
  </si>
  <si>
    <t>Cota-parte do IPI-EXP - Valor Líquido</t>
  </si>
  <si>
    <r>
      <t xml:space="preserve">   </t>
    </r>
    <r>
      <rPr>
        <b/>
        <sz val="11"/>
        <rFont val="Lucida Sans Unicode"/>
        <family val="2"/>
      </rPr>
      <t xml:space="preserve"> </t>
    </r>
    <r>
      <rPr>
        <b/>
        <sz val="11"/>
        <rFont val="Verdana"/>
        <family val="2"/>
      </rPr>
      <t>OUTRAS RECEITAS CORRENTES</t>
    </r>
  </si>
  <si>
    <t>Receita da Dívida Ativa Tributária</t>
  </si>
  <si>
    <t>Multa e Juros de Mora da Dívida Ativa dos Tributos</t>
  </si>
  <si>
    <t>PARTICIPAÇÃO DO MUNICÍPIO NA CONSTITUIÇÃO DO FUNDEB (D)</t>
  </si>
  <si>
    <t>FPM - Valor Retido</t>
  </si>
  <si>
    <t>Transf. Financeira LC 87/96 – Valor Retido</t>
  </si>
  <si>
    <t xml:space="preserve">TOTAL DA RECEITA (E) = (A) + (B) + (C) + (D) </t>
  </si>
  <si>
    <t xml:space="preserve">  RECEITA DO FUNDEB  (F)</t>
  </si>
  <si>
    <t>NA REDE DE ENSINO DO MUNICÍPIO DE PIRAÍ  (G)</t>
  </si>
  <si>
    <t xml:space="preserve">   PESSOAL E ENCARGOS SOCIAIS </t>
  </si>
  <si>
    <t xml:space="preserve">   OUTRAS DESPESAS CORRENTES</t>
  </si>
  <si>
    <t xml:space="preserve">   INVESTIMENTOS </t>
  </si>
  <si>
    <t>MONTANTE EFETIVAMENTE DESPENDIDO  (J)= (G)+(H)</t>
  </si>
  <si>
    <t>CONTRIBUIÇÃO LÍQUIDA PARA O FUNDEB</t>
  </si>
  <si>
    <t xml:space="preserve">  PERDA DO FUNDEB  (H)=  (F)-(D)</t>
  </si>
  <si>
    <t>Aplicação dos Recursos na Manutenção e no Desenvolvimento do Ensino, bem como no Fundo de Manutenção e Desenvolvimento da Educação Básica e de Valorização dos Profissionais da Educação – FUNDEB</t>
  </si>
  <si>
    <t>Art. 212/ CF e art. 70 e 71 da Lei 9.394/96</t>
  </si>
  <si>
    <t>ANEXO XI</t>
  </si>
  <si>
    <t xml:space="preserve">  RENDIMENTO DE APLICAÇÕES FINANCEIRAS</t>
  </si>
  <si>
    <t xml:space="preserve">TOTAL DA RECEITA DO FUNDEB </t>
  </si>
  <si>
    <t>DESPESA PROVENIENTES DE IMPOSTOS</t>
  </si>
  <si>
    <t xml:space="preserve">   VALOR MÍNIMO (I) = 27% X  (E)</t>
  </si>
  <si>
    <t>PERCENTUAL DA RECEITA APLICADO EM EDUCAÇÃO  (K)= (J)/ (E)</t>
  </si>
  <si>
    <t>Orçamento 2014</t>
  </si>
  <si>
    <t>Cota-parte  - ITR -Valor Retido</t>
  </si>
  <si>
    <t>Cota-parte do IPVA - Valor Retido</t>
  </si>
  <si>
    <t>Cota-parte do ICMS- Valor Retido</t>
  </si>
  <si>
    <t>Cota-parte do  IPI-EXP - Valor Retido</t>
  </si>
  <si>
    <t>Cota-parte do IPVA - Valor Líquido</t>
  </si>
  <si>
    <t>Imposto sobre a Transmissão "Inter-Vivos" de Bens Imóveis e de Direitos Reais sobre Imóveis - ITBI</t>
  </si>
  <si>
    <t>Imposto de Renda Retido na Fonte - IRRF</t>
  </si>
  <si>
    <t>Imposto sobre a Propriedade Predial e Territorial Urbana - IPTU</t>
  </si>
  <si>
    <t>Imposto sobre Serviço de Qualquer Natureza - ISSQN</t>
  </si>
  <si>
    <t>Multa e Juros de Mora  dos Tributos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</si>
</sst>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</numFmts>
  <fonts count="12">
    <font>
      <sz val="10"/>
      <name val="Arial"/>
      <family val="2"/>
    </font>
    <font>
      <sz val="11"/>
      <name val="Verdana"/>
      <family val="2"/>
    </font>
    <font>
      <sz val="11"/>
      <name val="Arial"/>
      <family val="2"/>
    </font>
    <font>
      <b/>
      <sz val="11"/>
      <name val="Verdana"/>
      <family val="2"/>
    </font>
    <font>
      <b/>
      <sz val="11"/>
      <color indexed="63"/>
      <name val="Verdana"/>
      <family val="2"/>
    </font>
    <font>
      <sz val="11"/>
      <name val="Lucida Sans Unicode"/>
      <family val="2"/>
    </font>
    <font>
      <b/>
      <sz val="11"/>
      <name val="Lucida Sans Unicode"/>
      <family val="2"/>
    </font>
    <font>
      <b/>
      <sz val="11"/>
      <color indexed="10"/>
      <name val="Verdana"/>
      <family val="2"/>
    </font>
    <font>
      <sz val="11"/>
      <color indexed="10"/>
      <name val="Verdana"/>
      <family val="2"/>
    </font>
    <font>
      <b/>
      <sz val="12"/>
      <name val="Arial"/>
      <family val="2"/>
    </font>
    <font>
      <sz val="8"/>
      <name val="Verdana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Alignment="0" applyProtection="0"/>
    <xf numFmtId="41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8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41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43" fontId="7" fillId="3" borderId="3" xfId="18" applyNumberFormat="1" applyFont="1" applyFill="1" applyBorder="1" applyAlignment="1" applyProtection="1">
      <alignment horizontal="right" vertical="center" wrapText="1"/>
      <protection/>
    </xf>
    <xf numFmtId="43" fontId="8" fillId="0" borderId="3" xfId="18" applyNumberFormat="1" applyFont="1" applyFill="1" applyBorder="1" applyAlignment="1" applyProtection="1">
      <alignment horizontal="right" vertical="center" wrapText="1" indent="1"/>
      <protection locked="0"/>
    </xf>
    <xf numFmtId="43" fontId="8" fillId="0" borderId="0" xfId="18" applyNumberFormat="1" applyFont="1" applyFill="1" applyBorder="1" applyAlignment="1" applyProtection="1">
      <alignment horizontal="right" vertical="center" wrapText="1" indent="1"/>
      <protection locked="0"/>
    </xf>
    <xf numFmtId="43" fontId="8" fillId="0" borderId="2" xfId="18" applyNumberFormat="1" applyFont="1" applyFill="1" applyBorder="1" applyAlignment="1" applyProtection="1">
      <alignment horizontal="right" vertical="center" wrapText="1" indent="1"/>
      <protection locked="0"/>
    </xf>
    <xf numFmtId="43" fontId="8" fillId="4" borderId="2" xfId="18" applyNumberFormat="1" applyFont="1" applyFill="1" applyBorder="1" applyAlignment="1" applyProtection="1">
      <alignment horizontal="right" vertical="center" wrapText="1" indent="1"/>
      <protection locked="0"/>
    </xf>
    <xf numFmtId="43" fontId="7" fillId="0" borderId="1" xfId="18" applyNumberFormat="1" applyFont="1" applyFill="1" applyBorder="1" applyAlignment="1" applyProtection="1">
      <alignment horizontal="right" vertical="center" wrapText="1" indent="1"/>
      <protection locked="0"/>
    </xf>
    <xf numFmtId="43" fontId="1" fillId="0" borderId="0" xfId="18" applyNumberFormat="1" applyFont="1" applyFill="1" applyBorder="1" applyAlignment="1" applyProtection="1">
      <alignment horizontal="right" vertical="center" wrapText="1"/>
      <protection/>
    </xf>
    <xf numFmtId="43" fontId="4" fillId="2" borderId="1" xfId="18" applyNumberFormat="1" applyFont="1" applyFill="1" applyBorder="1" applyAlignment="1" applyProtection="1">
      <alignment horizontal="right" vertical="center"/>
      <protection/>
    </xf>
    <xf numFmtId="43" fontId="3" fillId="2" borderId="1" xfId="18" applyNumberFormat="1" applyFont="1" applyFill="1" applyBorder="1" applyAlignment="1" applyProtection="1">
      <alignment horizontal="right" vertical="center" wrapText="1" indent="1"/>
      <protection locked="0"/>
    </xf>
    <xf numFmtId="43" fontId="3" fillId="0" borderId="1" xfId="18" applyNumberFormat="1" applyFont="1" applyFill="1" applyBorder="1" applyAlignment="1" applyProtection="1">
      <alignment horizontal="right" wrapText="1"/>
      <protection/>
    </xf>
    <xf numFmtId="43" fontId="1" fillId="0" borderId="0" xfId="18" applyNumberFormat="1" applyFont="1" applyFill="1" applyBorder="1" applyAlignment="1" applyProtection="1">
      <alignment horizontal="right" wrapText="1"/>
      <protection locked="0"/>
    </xf>
    <xf numFmtId="43" fontId="1" fillId="0" borderId="0" xfId="18" applyNumberFormat="1" applyFont="1" applyFill="1" applyBorder="1" applyAlignment="1" applyProtection="1">
      <alignment horizontal="right" wrapText="1" indent="1"/>
      <protection locked="0"/>
    </xf>
    <xf numFmtId="43" fontId="3" fillId="0" borderId="1" xfId="18" applyNumberFormat="1" applyFont="1" applyFill="1" applyBorder="1" applyAlignment="1" applyProtection="1">
      <alignment horizontal="right" wrapText="1"/>
      <protection locked="0"/>
    </xf>
    <xf numFmtId="43" fontId="3" fillId="0" borderId="1" xfId="18" applyNumberFormat="1" applyFont="1" applyFill="1" applyBorder="1" applyAlignment="1" applyProtection="1">
      <alignment horizontal="right" wrapText="1" indent="1"/>
      <protection/>
    </xf>
    <xf numFmtId="43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 horizontal="right"/>
    </xf>
    <xf numFmtId="43" fontId="3" fillId="2" borderId="1" xfId="18" applyNumberFormat="1" applyFont="1" applyFill="1" applyBorder="1" applyAlignment="1" applyProtection="1">
      <alignment horizontal="right" wrapText="1" indent="1"/>
      <protection/>
    </xf>
    <xf numFmtId="43" fontId="3" fillId="3" borderId="1" xfId="18" applyNumberFormat="1" applyFont="1" applyFill="1" applyBorder="1" applyAlignment="1" applyProtection="1">
      <alignment horizontal="right" wrapText="1" indent="1"/>
      <protection/>
    </xf>
    <xf numFmtId="43" fontId="3" fillId="2" borderId="2" xfId="18" applyNumberFormat="1" applyFont="1" applyFill="1" applyBorder="1" applyAlignment="1" applyProtection="1">
      <alignment horizontal="right" wrapText="1" indent="1"/>
      <protection/>
    </xf>
    <xf numFmtId="43" fontId="3" fillId="0" borderId="3" xfId="18" applyNumberFormat="1" applyFont="1" applyFill="1" applyBorder="1" applyAlignment="1" applyProtection="1">
      <alignment horizontal="right" wrapText="1" indent="1"/>
      <protection/>
    </xf>
    <xf numFmtId="43" fontId="3" fillId="0" borderId="2" xfId="18" applyNumberFormat="1" applyFont="1" applyFill="1" applyBorder="1" applyAlignment="1" applyProtection="1">
      <alignment horizontal="right" wrapText="1" indent="1"/>
      <protection/>
    </xf>
    <xf numFmtId="43" fontId="1" fillId="0" borderId="0" xfId="18" applyNumberFormat="1" applyFont="1" applyFill="1" applyBorder="1" applyAlignment="1" applyProtection="1">
      <alignment horizontal="right" wrapText="1" indent="1"/>
      <protection/>
    </xf>
    <xf numFmtId="43" fontId="4" fillId="2" borderId="1" xfId="18" applyNumberFormat="1" applyFont="1" applyFill="1" applyBorder="1" applyAlignment="1" applyProtection="1">
      <alignment horizontal="right" wrapText="1"/>
      <protection/>
    </xf>
    <xf numFmtId="43" fontId="1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1" fontId="3" fillId="2" borderId="1" xfId="18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2</xdr:row>
      <xdr:rowOff>76200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657225</xdr:colOff>
      <xdr:row>0</xdr:row>
      <xdr:rowOff>76200</xdr:rowOff>
    </xdr:from>
    <xdr:to>
      <xdr:col>0</xdr:col>
      <xdr:colOff>3600450</xdr:colOff>
      <xdr:row>2</xdr:row>
      <xdr:rowOff>38100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657225" y="76200"/>
          <a:ext cx="29432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10080" rIns="20160" bIns="1008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Estado do Rio de Janeiro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PREFEITURA MUNICIPAL DE PIRAÍ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workbookViewId="0" topLeftCell="A1">
      <selection activeCell="B54" sqref="B54"/>
    </sheetView>
  </sheetViews>
  <sheetFormatPr defaultColWidth="9.140625" defaultRowHeight="12.75"/>
  <cols>
    <col min="1" max="1" width="85.8515625" style="1" customWidth="1"/>
    <col min="2" max="2" width="26.421875" style="1" customWidth="1"/>
    <col min="3" max="3" width="9.8515625" style="1" bestFit="1" customWidth="1"/>
    <col min="4" max="4" width="20.7109375" style="1" customWidth="1"/>
    <col min="5" max="5" width="21.8515625" style="1" customWidth="1"/>
    <col min="6" max="16384" width="9.140625" style="1" customWidth="1"/>
  </cols>
  <sheetData>
    <row r="1" spans="1:2" ht="15" customHeight="1">
      <c r="A1" s="2"/>
      <c r="B1" s="4" t="s">
        <v>27</v>
      </c>
    </row>
    <row r="2" ht="21" customHeight="1"/>
    <row r="3" s="3" customFormat="1" ht="21" customHeight="1"/>
    <row r="4" spans="1:2" ht="51.75" customHeight="1">
      <c r="A4" s="49" t="s">
        <v>25</v>
      </c>
      <c r="B4" s="49"/>
    </row>
    <row r="5" spans="1:2" ht="21" customHeight="1">
      <c r="A5" s="50" t="s">
        <v>33</v>
      </c>
      <c r="B5" s="50"/>
    </row>
    <row r="6" spans="1:2" ht="21" customHeight="1">
      <c r="A6" s="50"/>
      <c r="B6" s="50"/>
    </row>
    <row r="7" spans="1:2" ht="21" customHeight="1">
      <c r="A7" s="48" t="s">
        <v>26</v>
      </c>
      <c r="B7" s="4" t="s">
        <v>0</v>
      </c>
    </row>
    <row r="8" spans="1:2" ht="21" customHeight="1">
      <c r="A8" s="5" t="s">
        <v>1</v>
      </c>
      <c r="B8" s="6">
        <v>2014</v>
      </c>
    </row>
    <row r="9" spans="1:2" ht="21" customHeight="1">
      <c r="A9" s="7" t="s">
        <v>2</v>
      </c>
      <c r="B9" s="33">
        <f>SUM(B10:B13)</f>
        <v>18030000</v>
      </c>
    </row>
    <row r="10" spans="1:4" ht="21" customHeight="1">
      <c r="A10" s="8" t="s">
        <v>41</v>
      </c>
      <c r="B10" s="34">
        <v>2700000</v>
      </c>
      <c r="D10" s="47"/>
    </row>
    <row r="11" spans="1:4" ht="21" customHeight="1">
      <c r="A11" s="8" t="s">
        <v>40</v>
      </c>
      <c r="B11" s="35">
        <v>2830000</v>
      </c>
      <c r="D11" s="47"/>
    </row>
    <row r="12" spans="1:4" ht="26.25" customHeight="1">
      <c r="A12" s="8" t="s">
        <v>39</v>
      </c>
      <c r="B12" s="34">
        <v>500000</v>
      </c>
      <c r="D12" s="47"/>
    </row>
    <row r="13" spans="1:4" ht="24" customHeight="1">
      <c r="A13" s="8" t="s">
        <v>42</v>
      </c>
      <c r="B13" s="34">
        <v>12000000</v>
      </c>
      <c r="D13" s="47"/>
    </row>
    <row r="14" spans="1:4" ht="21" customHeight="1">
      <c r="A14" s="7" t="s">
        <v>3</v>
      </c>
      <c r="B14" s="33">
        <f>SUM(B15:B17)</f>
        <v>10632000</v>
      </c>
      <c r="D14" s="47"/>
    </row>
    <row r="15" spans="1:4" ht="21" customHeight="1">
      <c r="A15" s="8" t="s">
        <v>4</v>
      </c>
      <c r="B15" s="35">
        <v>10400000</v>
      </c>
      <c r="D15" s="47"/>
    </row>
    <row r="16" spans="1:4" ht="21" customHeight="1">
      <c r="A16" s="8" t="s">
        <v>5</v>
      </c>
      <c r="B16" s="35">
        <v>40000</v>
      </c>
      <c r="D16" s="47"/>
    </row>
    <row r="17" spans="1:4" ht="21" customHeight="1">
      <c r="A17" s="8" t="s">
        <v>6</v>
      </c>
      <c r="B17" s="34">
        <v>192000</v>
      </c>
      <c r="D17" s="47"/>
    </row>
    <row r="18" spans="1:4" ht="21" customHeight="1">
      <c r="A18" s="7" t="s">
        <v>7</v>
      </c>
      <c r="B18" s="33">
        <f>SUM(B19:B21)</f>
        <v>54160000</v>
      </c>
      <c r="D18" s="47"/>
    </row>
    <row r="19" spans="1:5" ht="21" customHeight="1">
      <c r="A19" s="8" t="s">
        <v>8</v>
      </c>
      <c r="B19" s="34">
        <v>51600000</v>
      </c>
      <c r="D19" s="47"/>
      <c r="E19" s="47"/>
    </row>
    <row r="20" spans="1:5" ht="21" customHeight="1">
      <c r="A20" s="8" t="s">
        <v>38</v>
      </c>
      <c r="B20" s="34">
        <v>1200000</v>
      </c>
      <c r="D20" s="47"/>
      <c r="E20" s="47"/>
    </row>
    <row r="21" spans="1:5" ht="21" customHeight="1">
      <c r="A21" s="8" t="s">
        <v>9</v>
      </c>
      <c r="B21" s="34">
        <v>1360000</v>
      </c>
      <c r="D21" s="47"/>
      <c r="E21" s="47"/>
    </row>
    <row r="22" spans="1:4" ht="21" customHeight="1">
      <c r="A22" s="9" t="s">
        <v>10</v>
      </c>
      <c r="B22" s="36">
        <f>SUM(B23:B25)</f>
        <v>2832300</v>
      </c>
      <c r="D22" s="47"/>
    </row>
    <row r="23" spans="1:4" ht="21" customHeight="1">
      <c r="A23" s="8" t="s">
        <v>43</v>
      </c>
      <c r="B23" s="34">
        <v>480300</v>
      </c>
      <c r="D23" s="47"/>
    </row>
    <row r="24" spans="1:4" ht="21" customHeight="1">
      <c r="A24" s="8" t="s">
        <v>12</v>
      </c>
      <c r="B24" s="34">
        <v>1262000</v>
      </c>
      <c r="D24" s="47"/>
    </row>
    <row r="25" spans="1:4" ht="21" customHeight="1">
      <c r="A25" s="8" t="s">
        <v>11</v>
      </c>
      <c r="B25" s="34">
        <v>1090000</v>
      </c>
      <c r="D25" s="47"/>
    </row>
    <row r="26" spans="1:4" ht="28.5">
      <c r="A26" s="7" t="s">
        <v>13</v>
      </c>
      <c r="B26" s="37">
        <f>SUM(B27:B32)</f>
        <v>16198000</v>
      </c>
      <c r="D26" s="47"/>
    </row>
    <row r="27" spans="1:5" ht="21" customHeight="1">
      <c r="A27" s="8" t="s">
        <v>14</v>
      </c>
      <c r="B27" s="35">
        <v>2600000</v>
      </c>
      <c r="D27" s="47"/>
      <c r="E27" s="22"/>
    </row>
    <row r="28" spans="1:4" ht="21" customHeight="1">
      <c r="A28" s="8" t="s">
        <v>34</v>
      </c>
      <c r="B28" s="38">
        <v>10000</v>
      </c>
      <c r="D28" s="47"/>
    </row>
    <row r="29" spans="1:4" ht="21" customHeight="1">
      <c r="A29" s="8" t="s">
        <v>15</v>
      </c>
      <c r="B29" s="35">
        <v>48000</v>
      </c>
      <c r="D29" s="47"/>
    </row>
    <row r="30" spans="1:4" ht="21" customHeight="1">
      <c r="A30" s="8" t="s">
        <v>36</v>
      </c>
      <c r="B30" s="39">
        <v>12900000</v>
      </c>
      <c r="D30" s="47"/>
    </row>
    <row r="31" spans="1:4" ht="21" customHeight="1">
      <c r="A31" s="8" t="s">
        <v>35</v>
      </c>
      <c r="B31" s="39">
        <v>300000</v>
      </c>
      <c r="D31" s="47"/>
    </row>
    <row r="32" spans="1:4" ht="21" customHeight="1">
      <c r="A32" s="8" t="s">
        <v>37</v>
      </c>
      <c r="B32" s="35">
        <v>340000</v>
      </c>
      <c r="D32" s="47"/>
    </row>
    <row r="33" spans="1:4" ht="21" customHeight="1">
      <c r="A33" s="10" t="s">
        <v>16</v>
      </c>
      <c r="B33" s="40">
        <f>B9+B18+B14+B26+B22</f>
        <v>101852300</v>
      </c>
      <c r="D33" s="47"/>
    </row>
    <row r="34" spans="1:2" ht="21" customHeight="1">
      <c r="A34" s="11"/>
      <c r="B34" s="41"/>
    </row>
    <row r="35" spans="1:2" ht="21" customHeight="1">
      <c r="A35" s="12" t="s">
        <v>29</v>
      </c>
      <c r="B35" s="42">
        <f>SUM(B36:B37)</f>
        <v>14534000</v>
      </c>
    </row>
    <row r="36" spans="1:2" ht="21" customHeight="1">
      <c r="A36" s="21" t="s">
        <v>17</v>
      </c>
      <c r="B36" s="43">
        <v>14500000</v>
      </c>
    </row>
    <row r="37" spans="1:2" ht="21" customHeight="1">
      <c r="A37" s="13" t="s">
        <v>28</v>
      </c>
      <c r="B37" s="44">
        <v>34000</v>
      </c>
    </row>
    <row r="38" spans="1:2" ht="21" customHeight="1">
      <c r="A38" s="14"/>
      <c r="B38" s="45"/>
    </row>
    <row r="39" spans="1:2" ht="21" customHeight="1">
      <c r="A39" s="10" t="s">
        <v>30</v>
      </c>
      <c r="B39" s="46"/>
    </row>
    <row r="40" spans="1:2" ht="21" customHeight="1">
      <c r="A40" s="15" t="s">
        <v>18</v>
      </c>
      <c r="B40" s="24">
        <f>B41+B42+B43</f>
        <v>28712700</v>
      </c>
    </row>
    <row r="41" spans="1:4" ht="21" customHeight="1">
      <c r="A41" s="15" t="s">
        <v>19</v>
      </c>
      <c r="B41" s="25">
        <v>26023700</v>
      </c>
      <c r="D41" s="23"/>
    </row>
    <row r="42" spans="1:2" ht="21" customHeight="1">
      <c r="A42" s="16" t="s">
        <v>20</v>
      </c>
      <c r="B42" s="26">
        <v>2689000</v>
      </c>
    </row>
    <row r="43" spans="1:2" ht="21" customHeight="1">
      <c r="A43" s="17" t="s">
        <v>21</v>
      </c>
      <c r="B43" s="27">
        <v>0</v>
      </c>
    </row>
    <row r="44" spans="1:2" ht="21" customHeight="1">
      <c r="A44" s="17"/>
      <c r="B44" s="27"/>
    </row>
    <row r="45" spans="1:2" ht="21" customHeight="1">
      <c r="A45" s="20" t="s">
        <v>23</v>
      </c>
      <c r="B45" s="28"/>
    </row>
    <row r="46" spans="1:2" ht="21" customHeight="1">
      <c r="A46" s="17" t="s">
        <v>24</v>
      </c>
      <c r="B46" s="29">
        <f>B36-B26</f>
        <v>-1698000</v>
      </c>
    </row>
    <row r="47" spans="1:2" ht="21" customHeight="1">
      <c r="A47" s="18"/>
      <c r="B47" s="30"/>
    </row>
    <row r="48" spans="1:2" ht="21" customHeight="1">
      <c r="A48" s="19" t="s">
        <v>31</v>
      </c>
      <c r="B48" s="31">
        <f>(27%*B33)</f>
        <v>27500121</v>
      </c>
    </row>
    <row r="49" spans="1:2" ht="21" customHeight="1">
      <c r="A49" s="10" t="s">
        <v>22</v>
      </c>
      <c r="B49" s="32">
        <f>B40+(-B46)</f>
        <v>30410700</v>
      </c>
    </row>
    <row r="50" spans="1:2" ht="21" customHeight="1">
      <c r="A50" s="19" t="s">
        <v>32</v>
      </c>
      <c r="B50" s="51">
        <f>B49/B33*100</f>
        <v>29.857646808172227</v>
      </c>
    </row>
  </sheetData>
  <mergeCells count="3">
    <mergeCell ref="A4:B4"/>
    <mergeCell ref="A5:B5"/>
    <mergeCell ref="A6:B6"/>
  </mergeCells>
  <printOptions horizontalCentered="1"/>
  <pageMargins left="0.7874015748031497" right="0.1968503937007874" top="0.3937007874015748" bottom="0.3937007874015748" header="0.5118110236220472" footer="0.5118110236220472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carmen</cp:lastModifiedBy>
  <cp:lastPrinted>2012-10-02T19:57:03Z</cp:lastPrinted>
  <dcterms:created xsi:type="dcterms:W3CDTF">2008-10-02T15:36:51Z</dcterms:created>
  <dcterms:modified xsi:type="dcterms:W3CDTF">2013-11-05T20:13:35Z</dcterms:modified>
  <cp:category/>
  <cp:version/>
  <cp:contentType/>
  <cp:contentStatus/>
</cp:coreProperties>
</file>